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BF8ABF26-4968-4C91-9E5A-84EF187D5AD5}" xr6:coauthVersionLast="47" xr6:coauthVersionMax="47" xr10:uidLastSave="{00000000-0000-0000-0000-000000000000}"/>
  <bookViews>
    <workbookView xWindow="-120" yWindow="-120" windowWidth="29040" windowHeight="15840" tabRatio="786" activeTab="2" xr2:uid="{00000000-000D-0000-FFFF-FFFF00000000}"/>
  </bookViews>
  <sheets>
    <sheet name="2 квартал" sheetId="12" r:id="rId1"/>
    <sheet name="расход 3 кв.22 " sheetId="18" r:id="rId2"/>
    <sheet name="расход 4 кв.22 " sheetId="19" r:id="rId3"/>
  </sheets>
  <externalReferences>
    <externalReference r:id="rId4"/>
  </externalReferenc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5" i="19"/>
  <c r="F5" i="12"/>
  <c r="F3" i="12"/>
  <c r="C42" i="19"/>
  <c r="C41" i="19"/>
  <c r="C22" i="19"/>
  <c r="E7" i="19" l="1"/>
  <c r="F7" i="12"/>
  <c r="E3" i="18" s="1"/>
  <c r="E5" i="18"/>
  <c r="E9" i="18" l="1"/>
  <c r="E3" i="19" s="1"/>
  <c r="E9" i="19" s="1"/>
</calcChain>
</file>

<file path=xl/sharedStrings.xml><?xml version="1.0" encoding="utf-8"?>
<sst xmlns="http://schemas.openxmlformats.org/spreadsheetml/2006/main" count="107" uniqueCount="72">
  <si>
    <t>Назначение платежа</t>
  </si>
  <si>
    <t>Отчет о полученных пожертвованиях и произведенных затратах за 2 квартал 2022 г.</t>
  </si>
  <si>
    <t>Расходы по расчетному счету за 2 квартал 2022г.</t>
  </si>
  <si>
    <t>Поступления за 2 квартал 2022г.</t>
  </si>
  <si>
    <t>Дата платежа</t>
  </si>
  <si>
    <t>Сумма, руб.</t>
  </si>
  <si>
    <t xml:space="preserve">Нефинансовые расходы, стоимость, руб. </t>
  </si>
  <si>
    <t>Административно-хозяйственные расходы Фонда</t>
  </si>
  <si>
    <t>Расходы на уставную деятельность</t>
  </si>
  <si>
    <t>Оплата труда на управление и развитие Фонда за первую половину 07.2022г.</t>
  </si>
  <si>
    <t>Оплата труда на управление и развитие Фонда за вторую половину 07.2022г.</t>
  </si>
  <si>
    <t>Оплата за создание и управление сайтом для осуществления уставной деятельности</t>
  </si>
  <si>
    <t>Приобретение программного продукта для осуществления учета уставной деятельности</t>
  </si>
  <si>
    <t>Оплата за ИТС программного продукта, неодходимого для осуществления учета уставной деятельности</t>
  </si>
  <si>
    <t>Остаток денежных средств на 30.06.22г.</t>
  </si>
  <si>
    <t>Отчет о полученных пожертвованиях и произведенных затратах за 3 квартал 2022 г.</t>
  </si>
  <si>
    <t>Остаток денежных средств на 01.07.2022г.</t>
  </si>
  <si>
    <t>Остаток денежных средств на 30.09.2022г.</t>
  </si>
  <si>
    <t>Налоги с оплаты труда на управление и развитие Фонда за 07.2022г.</t>
  </si>
  <si>
    <t>Оплата труда на управление и развитие Фонда за первую половину 08.2022г.</t>
  </si>
  <si>
    <t>Оплата за услугу настройки и тестирования технологического подключения партнера к сети СLOUDPAYMENTS в целях осуществления уставной деятельности</t>
  </si>
  <si>
    <t>Аренда помещения за 09.2022г.</t>
  </si>
  <si>
    <t>Оплата труда на управление и развитие Фонда за вторую половину 08.2022г.</t>
  </si>
  <si>
    <t>Налоги с оплаты труда на управление и развитие Фонда за 08.2022г.</t>
  </si>
  <si>
    <t>Окончательный платеж за создание и управление сайтом для осуществления уставной деятельности</t>
  </si>
  <si>
    <t>Оплата труда на управление и развитие Фонда за первую половину 09.2022г.</t>
  </si>
  <si>
    <t>Поступления за 3 квартал 2022г.</t>
  </si>
  <si>
    <t>Расходы по расчетному счету за 3 квартал 2022г.</t>
  </si>
  <si>
    <t xml:space="preserve">Благотворительная помощь Краснодарская краевая общественная организация "Ассоциация ветеранов подразделения антитеррора "Альфа - Краснодар" </t>
  </si>
  <si>
    <t>Комиссия банка</t>
  </si>
  <si>
    <t>Остаток денежных средств на 01.10.2022г.</t>
  </si>
  <si>
    <t>Поступления за 4 квартал 2022г.</t>
  </si>
  <si>
    <t>Расходы по расчетному счету за 4 квартал 2022г.</t>
  </si>
  <si>
    <t>Остаток денежных средств на 31.12.2022г.</t>
  </si>
  <si>
    <t>Благотворительная программа "День пожилого человека"</t>
  </si>
  <si>
    <t>Аренда помещения за 10.2022г.</t>
  </si>
  <si>
    <t>Оплата труда на управление и развитие Фонда за вторую половину 09.2022г.</t>
  </si>
  <si>
    <t>Налоги с оплаты труда на управление и развитие Фонда за 09.2022г.</t>
  </si>
  <si>
    <t>Налоги с оплаты труда на управление и развитие Фонда за 10.2022г.</t>
  </si>
  <si>
    <t>Оплата труда на управление и развитие Фонда за вторую половину 10.2022г.</t>
  </si>
  <si>
    <t>Аренда помещения за 11.2022г.</t>
  </si>
  <si>
    <t>Оплата труда на управление и развитие Фонда за первую половину 11.2022г.</t>
  </si>
  <si>
    <t>Налоги с оплаты труда на управление и развитие Фонда за 11.2022г.</t>
  </si>
  <si>
    <t>Оплата труда на управление и развитие Фонда за вторую половину 11.2022г.</t>
  </si>
  <si>
    <t>Аренда помещения за 12.2022г.</t>
  </si>
  <si>
    <t>Налоги с оплаты труда на управление и развитие Фонда за 12.2022г.</t>
  </si>
  <si>
    <t>Оплата труда на управление и развитие Фонда за вторую половину 12.2022г.</t>
  </si>
  <si>
    <t>Приобритение сладких новородних подарков для ГКУ СО КК "НОВОРОССИЙСКИЙ ККЦРДП" в количестве 45 шт.</t>
  </si>
  <si>
    <t xml:space="preserve">Приобритение ковровых покрытий для ГБУСОН РО "ЦЕНТР РЕАБИЛИТАЦИИ И АБИЛИТАЦИИ "ДОБРОДЕЯ" г.Шахты </t>
  </si>
  <si>
    <t>Приобритение сладких новородних подарков для ГБУСОН РО "ЦЕНТР РЕАБИЛИТАЦИИ И АБИЛИТАЦИИ "ДОБРОДЕЯ" г.Шахты в количестве 55 шт.</t>
  </si>
  <si>
    <t>Приобритение сладких новородних подарков для детей военнослужиших занятых в СВО в количестве 100 шт. г. Шахты</t>
  </si>
  <si>
    <t>Оплата труда на управление и развитие Фонда за первую половину 10.2022г.</t>
  </si>
  <si>
    <t>Аренда помещения за 11.2022г. (возмещение комунальных услуг)</t>
  </si>
  <si>
    <t xml:space="preserve">Благотворительная помощь Никите Стулень ( диагноз - первичный иммунодефицит, Х-сцепленный лимфопролиферативный синдром 2 типа (ХЛП2) подопечному Благотворительного фонда помощи нуждающимся "Алеша"  </t>
  </si>
  <si>
    <t>Благотворительная программа "Помощь людям попавшим в трудную жизненую сетуацию"</t>
  </si>
  <si>
    <t xml:space="preserve">Благотворительная помощь ЧОУ  "Средняя общеобразовательная школа "Личность" для приобритения спортивного инвентаря для учашихся </t>
  </si>
  <si>
    <t>Благотворительная программа "Помощь в развитии культуры, образования, физической культуры и здравоохранения"</t>
  </si>
  <si>
    <t xml:space="preserve">Приобритение продарочных продуктовых наборов для ветиранов ВОВ учавствующих в боях при освобождении города-героя Новороссийск и за Кубань к 184 годовщине основания города-героя Новороссийск и 79 годовщине со дня разгрома немецко-фашистских воийск у стен города-героя Новороссийск для ветиранов для совместного вручения с Новороссийской городской организацией Краснодарской Краевой общественной организации ветиранов (пенсионеров, инвалидов) войны, труда, вооруженных сил и правоохранительных органов </t>
  </si>
  <si>
    <t>Приобритение подарочных денежных сертефикатов для детей в целях подотовки их к новому учебному году совместно с Краснодарской Краевой общественнной организацией  "Обеденение ветиранов-пограничников" "Рубеж"</t>
  </si>
  <si>
    <t>Регулярная благотворительная помощь АНО "Помоги пенсионеру" на социальную поддержку людей старшего покаления, которые нуждаются в постоянной помощи, для приобритения необходимых для пенсионеров вещей, продуктов или лекарств, в зависимости от нужд каждого</t>
  </si>
  <si>
    <t>Благотворительная программа "Помощь людям достигшим пенсионнного возраста"</t>
  </si>
  <si>
    <t>Отчет о полученных пожертвованиях и произведенных затратах за 4 квартал 2022 г.</t>
  </si>
  <si>
    <t xml:space="preserve">Приобритение продуктов питания, средств ухода и канцтоваров для пристарелых и инвалидов в  ГКУ СО КК "НОВОРОССИЙСКИЙ ККЦРДП" по дню празднования дня престарелых 01 октября </t>
  </si>
  <si>
    <t>Приобритение и установка сплит-систем в количестве 5 шт. для детского хирургического отделения ГБУЗ "ГБ № 1 Г. НОВОРОССИЙСКА" МЗ КК</t>
  </si>
  <si>
    <t xml:space="preserve">Приобритение сладких новородних подарков для инвалидов и ветеранов ВОВ в количестве 28 шт. для совместного вручения с Новороссийской городской организацией Краснодарской Краевой общественной организации ветиранов (пенсионеров, инвалидов) войны, труда, вооруженных сил и правоохранительных органов </t>
  </si>
  <si>
    <t>Приобритение сладких новородних подарков для инвалидов и малообеспеченных граждан в количестве 287 шт. совместно с Краснодарской Краевой общественнной организацией  "Обеденение ветиранов-пограничников" "Рубеж"</t>
  </si>
  <si>
    <t>Благотворительная программа "Помощь больным детям"</t>
  </si>
  <si>
    <t>Благотворительная программа "Помощь людям достигшим пенсионного возраста"</t>
  </si>
  <si>
    <t>Благотворительная программа "Помощь инвалидам и людям с ограниченными возможностями"</t>
  </si>
  <si>
    <t>Благотворительная программа "Помощь семьям участников СВО"</t>
  </si>
  <si>
    <t xml:space="preserve">получены материальные ценности согласно договора пожертвования №147/2 от 01.08.2022г. (шкаф-купе в кол-ве 1 шт., дверь в кол-ве 2шт., кресло в кол-ве 2 шт., стол компьютерный  в кол-ве 3 шт., тюль в кол-ве 1,134 шт., карниз в кол-ве 3,460 шт., штора в кол-ве 3,900 шт, тумба в кол-ве 2 шт., стол журнальный в кол-ве 1 шт., кресло в кол-ве 3 шт., 
</t>
  </si>
  <si>
    <t>Благотворительная программа "Развитие патриотического воспитания, формирование исторической памяти и помощь ветеранам"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</si>
</sst>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0" fontId="0" fillId="0" borderId="0" xfId="0" applyAlignment="1">
      <alignment vertical="justify"/>
    </xf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0" fontId="3" fillId="0" borderId="0" xfId="0" applyFont="1" applyAlignment="1">
      <alignment vertical="justify"/>
    </xf>
    <xf numFmtId="0" fontId="0" fillId="0" borderId="1" xfId="0" applyBorder="1" applyAlignment="1">
      <alignment vertical="justify"/>
    </xf>
    <xf numFmtId="4" fontId="0" fillId="0" borderId="1" xfId="0" applyNumberFormat="1" applyBorder="1" applyAlignment="1">
      <alignment vertical="justify"/>
    </xf>
    <xf numFmtId="0" fontId="4" fillId="2" borderId="1" xfId="0" applyFont="1" applyFill="1" applyBorder="1" applyAlignment="1">
      <alignment horizontal="center" vertical="justify"/>
    </xf>
    <xf numFmtId="4" fontId="4" fillId="2" borderId="1" xfId="0" applyNumberFormat="1" applyFont="1" applyFill="1" applyBorder="1" applyAlignment="1">
      <alignment horizontal="center" vertical="justify"/>
    </xf>
    <xf numFmtId="0" fontId="0" fillId="0" borderId="0" xfId="0" applyFill="1"/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/>
    <xf numFmtId="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vertical="justify"/>
    </xf>
    <xf numFmtId="0" fontId="5" fillId="0" borderId="0" xfId="0" applyFont="1" applyAlignment="1">
      <alignment horizontal="right"/>
    </xf>
    <xf numFmtId="0" fontId="6" fillId="2" borderId="0" xfId="0" applyFont="1" applyFill="1"/>
    <xf numFmtId="4" fontId="6" fillId="2" borderId="0" xfId="0" applyNumberFormat="1" applyFont="1" applyFill="1"/>
    <xf numFmtId="0" fontId="7" fillId="0" borderId="0" xfId="0" applyFont="1"/>
    <xf numFmtId="4" fontId="7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/>
    <xf numFmtId="4" fontId="6" fillId="0" borderId="0" xfId="0" applyNumberFormat="1" applyFont="1"/>
    <xf numFmtId="0" fontId="0" fillId="0" borderId="1" xfId="0" applyBorder="1" applyAlignment="1">
      <alignment vertical="justify" wrapText="1"/>
    </xf>
    <xf numFmtId="4" fontId="0" fillId="0" borderId="0" xfId="0" applyNumberFormat="1" applyAlignment="1">
      <alignment vertical="justify"/>
    </xf>
    <xf numFmtId="4" fontId="0" fillId="0" borderId="0" xfId="0" applyNumberFormat="1" applyFill="1"/>
    <xf numFmtId="14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vertical="justify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justify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4" fontId="2" fillId="0" borderId="0" xfId="0" applyNumberFormat="1" applyFont="1" applyFill="1"/>
    <xf numFmtId="1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justify"/>
    </xf>
    <xf numFmtId="4" fontId="0" fillId="0" borderId="1" xfId="0" applyNumberFormat="1" applyFill="1" applyBorder="1" applyAlignment="1"/>
    <xf numFmtId="0" fontId="8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justify"/>
    </xf>
    <xf numFmtId="0" fontId="9" fillId="0" borderId="1" xfId="0" applyFont="1" applyFill="1" applyBorder="1" applyAlignment="1">
      <alignment horizontal="left" vertical="justify"/>
    </xf>
    <xf numFmtId="0" fontId="0" fillId="0" borderId="1" xfId="0" applyBorder="1" applyAlignment="1">
      <alignment horizontal="justify" vertical="justify" wrapText="1"/>
    </xf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justify" vertical="justify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justify"/>
    </xf>
    <xf numFmtId="0" fontId="3" fillId="2" borderId="4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left" vertical="justify"/>
    </xf>
    <xf numFmtId="0" fontId="6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left" vertical="justify" wrapText="1"/>
    </xf>
    <xf numFmtId="0" fontId="11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87;&#1086;%20&#1087;&#1086;&#1089;&#1090;&#1091;&#1087;&#1083;&#1077;&#1085;&#1080;&#1103;&#1084;%20&#1079;&#1072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вартал"/>
      <sheetName val="3 квартал "/>
      <sheetName val="4 квартал"/>
    </sheetNames>
    <sheetDataSet>
      <sheetData sheetId="0">
        <row r="4">
          <cell r="C4">
            <v>1000000</v>
          </cell>
        </row>
      </sheetData>
      <sheetData sheetId="1">
        <row r="4">
          <cell r="C4">
            <v>1431478</v>
          </cell>
        </row>
      </sheetData>
      <sheetData sheetId="2">
        <row r="4">
          <cell r="C4">
            <v>1344919.6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6F73-A81B-457B-A5FC-40DAE4CCA629}">
  <dimension ref="A1:H17"/>
  <sheetViews>
    <sheetView workbookViewId="0">
      <selection activeCell="C13" sqref="C13"/>
    </sheetView>
  </sheetViews>
  <sheetFormatPr defaultRowHeight="15" x14ac:dyDescent="0.25"/>
  <cols>
    <col min="1" max="1" width="3.7109375" customWidth="1"/>
    <col min="2" max="2" width="13.5703125" customWidth="1"/>
    <col min="3" max="3" width="11.28515625" style="1" bestFit="1" customWidth="1"/>
    <col min="4" max="4" width="22.7109375" customWidth="1"/>
    <col min="5" max="5" width="55.28515625" bestFit="1" customWidth="1"/>
    <col min="6" max="6" width="27.5703125" customWidth="1"/>
  </cols>
  <sheetData>
    <row r="1" spans="1:8" ht="21" x14ac:dyDescent="0.35">
      <c r="A1" s="61" t="s">
        <v>1</v>
      </c>
      <c r="B1" s="61"/>
      <c r="C1" s="61"/>
      <c r="D1" s="61"/>
      <c r="E1" s="61"/>
      <c r="F1" s="61"/>
    </row>
    <row r="2" spans="1:8" ht="15" customHeight="1" x14ac:dyDescent="0.25"/>
    <row r="3" spans="1:8" ht="15" customHeight="1" x14ac:dyDescent="0.25">
      <c r="B3" s="24" t="s">
        <v>3</v>
      </c>
      <c r="C3" s="25"/>
      <c r="D3" s="24"/>
      <c r="E3" s="24"/>
      <c r="F3" s="25">
        <f>'[1]2 квартал'!$C$4</f>
        <v>1000000</v>
      </c>
    </row>
    <row r="4" spans="1:8" ht="15" customHeight="1" x14ac:dyDescent="0.25">
      <c r="B4" s="26"/>
      <c r="C4" s="27"/>
      <c r="D4" s="26"/>
      <c r="E4" s="26"/>
      <c r="F4" s="26"/>
    </row>
    <row r="5" spans="1:8" ht="15" customHeight="1" x14ac:dyDescent="0.25">
      <c r="B5" s="24" t="s">
        <v>2</v>
      </c>
      <c r="C5" s="25"/>
      <c r="D5" s="24"/>
      <c r="E5" s="24"/>
      <c r="F5" s="25">
        <f>C13+C15+C16+C17</f>
        <v>211044</v>
      </c>
    </row>
    <row r="6" spans="1:8" s="11" customFormat="1" ht="15" customHeight="1" x14ac:dyDescent="0.25">
      <c r="B6" s="28"/>
      <c r="C6" s="29"/>
      <c r="D6" s="28"/>
      <c r="E6" s="28"/>
      <c r="F6" s="29"/>
    </row>
    <row r="7" spans="1:8" ht="15" customHeight="1" x14ac:dyDescent="0.25">
      <c r="B7" s="60" t="s">
        <v>14</v>
      </c>
      <c r="C7" s="60"/>
      <c r="D7" s="60"/>
      <c r="E7" s="60"/>
      <c r="F7" s="25">
        <f>F3-F5</f>
        <v>788956</v>
      </c>
      <c r="H7" s="23"/>
    </row>
    <row r="8" spans="1:8" ht="15" customHeight="1" x14ac:dyDescent="0.25"/>
    <row r="9" spans="1:8" ht="15" customHeight="1" x14ac:dyDescent="0.25"/>
    <row r="10" spans="1:8" ht="15" customHeight="1" x14ac:dyDescent="0.25">
      <c r="B10" s="56" t="s">
        <v>8</v>
      </c>
      <c r="C10" s="56"/>
      <c r="D10" s="56"/>
      <c r="E10" s="56"/>
      <c r="F10" s="56"/>
    </row>
    <row r="11" spans="1:8" s="2" customFormat="1" ht="36" customHeight="1" x14ac:dyDescent="0.25">
      <c r="B11" s="9" t="s">
        <v>4</v>
      </c>
      <c r="C11" s="10" t="s">
        <v>5</v>
      </c>
      <c r="D11" s="9" t="s">
        <v>6</v>
      </c>
      <c r="E11" s="54" t="s">
        <v>0</v>
      </c>
      <c r="F11" s="54"/>
    </row>
    <row r="12" spans="1:8" x14ac:dyDescent="0.25">
      <c r="B12" s="39" t="s">
        <v>66</v>
      </c>
      <c r="C12" s="39"/>
      <c r="D12" s="39"/>
      <c r="E12" s="39"/>
      <c r="H12" s="1"/>
    </row>
    <row r="13" spans="1:8" ht="46.5" customHeight="1" x14ac:dyDescent="0.25">
      <c r="B13" s="3">
        <v>44739</v>
      </c>
      <c r="C13" s="4">
        <v>50000</v>
      </c>
      <c r="D13" s="5"/>
      <c r="E13" s="52" t="s">
        <v>53</v>
      </c>
      <c r="F13" s="52"/>
    </row>
    <row r="14" spans="1:8" s="6" customFormat="1" ht="14.45" customHeight="1" x14ac:dyDescent="0.25">
      <c r="B14" s="57" t="s">
        <v>7</v>
      </c>
      <c r="C14" s="58"/>
      <c r="D14" s="58"/>
      <c r="E14" s="58"/>
      <c r="F14" s="59"/>
    </row>
    <row r="15" spans="1:8" s="2" customFormat="1" x14ac:dyDescent="0.25">
      <c r="B15" s="22">
        <v>44722</v>
      </c>
      <c r="C15" s="8">
        <v>111900</v>
      </c>
      <c r="D15" s="7"/>
      <c r="E15" s="55" t="s">
        <v>11</v>
      </c>
      <c r="F15" s="55"/>
    </row>
    <row r="16" spans="1:8" s="2" customFormat="1" x14ac:dyDescent="0.25">
      <c r="B16" s="22">
        <v>44722</v>
      </c>
      <c r="C16" s="8">
        <v>17000</v>
      </c>
      <c r="D16" s="7"/>
      <c r="E16" s="53" t="s">
        <v>12</v>
      </c>
      <c r="F16" s="53"/>
    </row>
    <row r="17" spans="2:6" s="2" customFormat="1" x14ac:dyDescent="0.25">
      <c r="B17" s="22">
        <v>44736</v>
      </c>
      <c r="C17" s="8">
        <v>32144</v>
      </c>
      <c r="D17" s="7"/>
      <c r="E17" s="52" t="s">
        <v>13</v>
      </c>
      <c r="F17" s="53"/>
    </row>
  </sheetData>
  <mergeCells count="9">
    <mergeCell ref="E17:F17"/>
    <mergeCell ref="E13:F13"/>
    <mergeCell ref="A1:F1"/>
    <mergeCell ref="E11:F11"/>
    <mergeCell ref="E15:F15"/>
    <mergeCell ref="E16:F16"/>
    <mergeCell ref="B10:F10"/>
    <mergeCell ref="B14:F14"/>
    <mergeCell ref="B7:E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29AC3-5DCE-491E-979F-6433710483B4}">
  <dimension ref="A1:H39"/>
  <sheetViews>
    <sheetView zoomScale="106" zoomScaleNormal="106" workbookViewId="0">
      <selection activeCell="F19" sqref="F19"/>
    </sheetView>
  </sheetViews>
  <sheetFormatPr defaultRowHeight="15" x14ac:dyDescent="0.25"/>
  <cols>
    <col min="1" max="1" width="3.7109375" customWidth="1"/>
    <col min="2" max="2" width="13.5703125" customWidth="1"/>
    <col min="3" max="3" width="12.28515625" style="1" bestFit="1" customWidth="1"/>
    <col min="4" max="4" width="22.7109375" customWidth="1"/>
    <col min="5" max="5" width="78.7109375" customWidth="1"/>
    <col min="7" max="7" width="12.28515625" bestFit="1" customWidth="1"/>
    <col min="8" max="8" width="9.85546875" style="1" bestFit="1" customWidth="1"/>
  </cols>
  <sheetData>
    <row r="1" spans="1:8" ht="21" x14ac:dyDescent="0.35">
      <c r="A1" s="61" t="s">
        <v>15</v>
      </c>
      <c r="B1" s="61"/>
      <c r="C1" s="61"/>
      <c r="D1" s="61"/>
      <c r="E1" s="61"/>
    </row>
    <row r="2" spans="1:8" ht="15" customHeight="1" x14ac:dyDescent="0.25"/>
    <row r="3" spans="1:8" s="30" customFormat="1" ht="15" customHeight="1" x14ac:dyDescent="0.25">
      <c r="B3" s="60" t="s">
        <v>16</v>
      </c>
      <c r="C3" s="60"/>
      <c r="D3" s="60"/>
      <c r="E3" s="25">
        <f>'2 квартал'!F7</f>
        <v>788956</v>
      </c>
      <c r="H3" s="31"/>
    </row>
    <row r="4" spans="1:8" s="30" customFormat="1" ht="15" customHeight="1" x14ac:dyDescent="0.25">
      <c r="C4" s="31"/>
      <c r="H4" s="31"/>
    </row>
    <row r="5" spans="1:8" s="30" customFormat="1" ht="15" customHeight="1" x14ac:dyDescent="0.25">
      <c r="B5" s="24" t="s">
        <v>26</v>
      </c>
      <c r="C5" s="25"/>
      <c r="D5" s="24"/>
      <c r="E5" s="25">
        <f>'[1]3 квартал '!$C$4</f>
        <v>1431478</v>
      </c>
      <c r="H5" s="31"/>
    </row>
    <row r="6" spans="1:8" s="30" customFormat="1" ht="15" customHeight="1" x14ac:dyDescent="0.25">
      <c r="C6" s="31"/>
      <c r="H6" s="31"/>
    </row>
    <row r="7" spans="1:8" s="30" customFormat="1" ht="15" customHeight="1" x14ac:dyDescent="0.25">
      <c r="B7" s="24" t="s">
        <v>27</v>
      </c>
      <c r="C7" s="25"/>
      <c r="D7" s="24"/>
      <c r="E7" s="25">
        <f>SUM(C14:C39)</f>
        <v>2052002.92</v>
      </c>
      <c r="H7" s="31"/>
    </row>
    <row r="8" spans="1:8" s="30" customFormat="1" ht="15" customHeight="1" x14ac:dyDescent="0.25">
      <c r="C8" s="31"/>
      <c r="H8" s="31"/>
    </row>
    <row r="9" spans="1:8" s="30" customFormat="1" ht="15" customHeight="1" x14ac:dyDescent="0.25">
      <c r="B9" s="60" t="s">
        <v>17</v>
      </c>
      <c r="C9" s="60"/>
      <c r="D9" s="60"/>
      <c r="E9" s="25">
        <f>E3+E5-E7</f>
        <v>168431.08000000007</v>
      </c>
      <c r="H9" s="1"/>
    </row>
    <row r="10" spans="1:8" ht="15" customHeight="1" x14ac:dyDescent="0.25"/>
    <row r="11" spans="1:8" ht="15" customHeight="1" x14ac:dyDescent="0.25">
      <c r="B11" s="56" t="s">
        <v>8</v>
      </c>
      <c r="C11" s="56"/>
      <c r="D11" s="56"/>
      <c r="E11" s="56"/>
    </row>
    <row r="12" spans="1:8" s="2" customFormat="1" ht="36" customHeight="1" x14ac:dyDescent="0.25">
      <c r="B12" s="14" t="s">
        <v>4</v>
      </c>
      <c r="C12" s="10" t="s">
        <v>5</v>
      </c>
      <c r="D12" s="14" t="s">
        <v>6</v>
      </c>
      <c r="E12" s="14" t="s">
        <v>0</v>
      </c>
      <c r="H12" s="33"/>
    </row>
    <row r="13" spans="1:8" x14ac:dyDescent="0.25">
      <c r="B13" s="39" t="s">
        <v>54</v>
      </c>
      <c r="C13" s="39"/>
      <c r="D13" s="39"/>
      <c r="E13" s="39"/>
    </row>
    <row r="14" spans="1:8" ht="45" x14ac:dyDescent="0.25">
      <c r="B14" s="3">
        <v>44803</v>
      </c>
      <c r="C14" s="4">
        <v>180000</v>
      </c>
      <c r="D14" s="5"/>
      <c r="E14" s="48" t="s">
        <v>58</v>
      </c>
      <c r="G14" s="1"/>
    </row>
    <row r="15" spans="1:8" x14ac:dyDescent="0.25">
      <c r="B15" s="39" t="s">
        <v>56</v>
      </c>
      <c r="C15" s="39"/>
      <c r="D15" s="39"/>
      <c r="E15" s="39"/>
    </row>
    <row r="16" spans="1:8" ht="30" x14ac:dyDescent="0.25">
      <c r="B16" s="3">
        <v>44803</v>
      </c>
      <c r="C16" s="4">
        <v>300000</v>
      </c>
      <c r="D16" s="5"/>
      <c r="E16" s="62" t="s">
        <v>55</v>
      </c>
      <c r="G16" s="1"/>
    </row>
    <row r="17" spans="2:5" x14ac:dyDescent="0.25">
      <c r="B17" s="39" t="s">
        <v>71</v>
      </c>
      <c r="C17" s="39"/>
      <c r="D17" s="39"/>
      <c r="E17" s="63"/>
    </row>
    <row r="18" spans="2:5" ht="30" x14ac:dyDescent="0.25">
      <c r="B18" s="3">
        <v>44768</v>
      </c>
      <c r="C18" s="4">
        <v>1000000</v>
      </c>
      <c r="D18" s="5"/>
      <c r="E18" s="62" t="s">
        <v>28</v>
      </c>
    </row>
    <row r="19" spans="2:5" ht="105" x14ac:dyDescent="0.25">
      <c r="B19" s="3">
        <v>44827</v>
      </c>
      <c r="C19" s="4">
        <v>17500</v>
      </c>
      <c r="D19" s="5"/>
      <c r="E19" s="38" t="s">
        <v>57</v>
      </c>
    </row>
    <row r="20" spans="2:5" x14ac:dyDescent="0.25">
      <c r="B20" s="39" t="s">
        <v>60</v>
      </c>
      <c r="C20" s="39"/>
      <c r="D20" s="39"/>
      <c r="E20" s="39"/>
    </row>
    <row r="21" spans="2:5" ht="60" x14ac:dyDescent="0.25">
      <c r="B21" s="3">
        <v>44771</v>
      </c>
      <c r="C21" s="4">
        <v>30000</v>
      </c>
      <c r="D21" s="5"/>
      <c r="E21" s="38" t="s">
        <v>59</v>
      </c>
    </row>
    <row r="22" spans="2:5" ht="60" x14ac:dyDescent="0.25">
      <c r="B22" s="3">
        <v>44830</v>
      </c>
      <c r="C22" s="4">
        <v>30000</v>
      </c>
      <c r="D22" s="5"/>
      <c r="E22" s="38" t="s">
        <v>59</v>
      </c>
    </row>
    <row r="23" spans="2:5" ht="15" customHeight="1" x14ac:dyDescent="0.25">
      <c r="B23" s="57" t="s">
        <v>7</v>
      </c>
      <c r="C23" s="58"/>
      <c r="D23" s="58"/>
      <c r="E23" s="59"/>
    </row>
    <row r="24" spans="2:5" ht="14.45" customHeight="1" x14ac:dyDescent="0.25">
      <c r="B24" s="16">
        <v>44768</v>
      </c>
      <c r="C24" s="17">
        <v>28000</v>
      </c>
      <c r="D24" s="18"/>
      <c r="E24" s="15" t="s">
        <v>9</v>
      </c>
    </row>
    <row r="25" spans="2:5" ht="90" x14ac:dyDescent="0.25">
      <c r="B25" s="16">
        <v>44774</v>
      </c>
      <c r="C25" s="17">
        <v>131478</v>
      </c>
      <c r="D25" s="18"/>
      <c r="E25" s="51" t="s">
        <v>70</v>
      </c>
    </row>
    <row r="26" spans="2:5" ht="14.45" customHeight="1" x14ac:dyDescent="0.25">
      <c r="B26" s="16">
        <v>44783</v>
      </c>
      <c r="C26" s="17">
        <v>29876</v>
      </c>
      <c r="D26" s="18"/>
      <c r="E26" s="15" t="s">
        <v>18</v>
      </c>
    </row>
    <row r="27" spans="2:5" ht="14.45" customHeight="1" x14ac:dyDescent="0.25">
      <c r="B27" s="16">
        <v>44783</v>
      </c>
      <c r="C27" s="17">
        <v>33264</v>
      </c>
      <c r="D27" s="18"/>
      <c r="E27" s="15" t="s">
        <v>10</v>
      </c>
    </row>
    <row r="28" spans="2:5" ht="14.45" customHeight="1" x14ac:dyDescent="0.25">
      <c r="B28" s="16">
        <v>44790</v>
      </c>
      <c r="C28" s="17">
        <v>7425</v>
      </c>
      <c r="D28" s="18"/>
      <c r="E28" s="32" t="s">
        <v>13</v>
      </c>
    </row>
    <row r="29" spans="2:5" ht="14.45" customHeight="1" x14ac:dyDescent="0.25">
      <c r="B29" s="16">
        <v>44798</v>
      </c>
      <c r="C29" s="17">
        <v>37200</v>
      </c>
      <c r="D29" s="18"/>
      <c r="E29" s="15" t="s">
        <v>19</v>
      </c>
    </row>
    <row r="30" spans="2:5" ht="30" x14ac:dyDescent="0.25">
      <c r="B30" s="16">
        <v>44804</v>
      </c>
      <c r="C30" s="17">
        <v>1900</v>
      </c>
      <c r="D30" s="18"/>
      <c r="E30" s="13" t="s">
        <v>20</v>
      </c>
    </row>
    <row r="31" spans="2:5" x14ac:dyDescent="0.25">
      <c r="B31" s="16">
        <v>44809</v>
      </c>
      <c r="C31" s="17">
        <v>20000</v>
      </c>
      <c r="D31" s="18"/>
      <c r="E31" s="13" t="s">
        <v>21</v>
      </c>
    </row>
    <row r="32" spans="2:5" x14ac:dyDescent="0.25">
      <c r="B32" s="16">
        <v>44809</v>
      </c>
      <c r="C32" s="17">
        <v>250</v>
      </c>
      <c r="D32" s="18"/>
      <c r="E32" s="13" t="s">
        <v>29</v>
      </c>
    </row>
    <row r="33" spans="2:5" x14ac:dyDescent="0.25">
      <c r="B33" s="16">
        <v>44817</v>
      </c>
      <c r="C33" s="17">
        <v>61096.22</v>
      </c>
      <c r="D33" s="18"/>
      <c r="E33" s="15" t="s">
        <v>22</v>
      </c>
    </row>
    <row r="34" spans="2:5" x14ac:dyDescent="0.25">
      <c r="B34" s="16">
        <v>44817</v>
      </c>
      <c r="C34" s="17">
        <v>48263.7</v>
      </c>
      <c r="D34" s="18"/>
      <c r="E34" s="15" t="s">
        <v>23</v>
      </c>
    </row>
    <row r="35" spans="2:5" ht="30" x14ac:dyDescent="0.25">
      <c r="B35" s="16">
        <v>44817</v>
      </c>
      <c r="C35" s="17">
        <v>38100</v>
      </c>
      <c r="D35" s="18"/>
      <c r="E35" s="7" t="s">
        <v>24</v>
      </c>
    </row>
    <row r="36" spans="2:5" x14ac:dyDescent="0.25">
      <c r="B36" s="16">
        <v>44827</v>
      </c>
      <c r="C36" s="17">
        <v>57200</v>
      </c>
      <c r="D36" s="18"/>
      <c r="E36" s="15" t="s">
        <v>25</v>
      </c>
    </row>
    <row r="37" spans="2:5" x14ac:dyDescent="0.25">
      <c r="B37" s="16">
        <v>44827</v>
      </c>
      <c r="C37" s="17">
        <v>300</v>
      </c>
      <c r="D37" s="18"/>
      <c r="E37" s="13" t="s">
        <v>29</v>
      </c>
    </row>
    <row r="38" spans="2:5" x14ac:dyDescent="0.25">
      <c r="B38" s="16">
        <v>44830</v>
      </c>
      <c r="C38" s="17">
        <v>150</v>
      </c>
      <c r="D38" s="18"/>
      <c r="E38" s="13" t="s">
        <v>29</v>
      </c>
    </row>
    <row r="39" spans="2:5" x14ac:dyDescent="0.25">
      <c r="B39" s="16"/>
      <c r="C39" s="17"/>
      <c r="D39" s="18"/>
      <c r="E39" s="19"/>
    </row>
  </sheetData>
  <sortState xmlns:xlrd2="http://schemas.microsoft.com/office/spreadsheetml/2017/richdata2" ref="B18:E19">
    <sortCondition ref="B18:B19"/>
  </sortState>
  <mergeCells count="5">
    <mergeCell ref="A1:E1"/>
    <mergeCell ref="B11:E11"/>
    <mergeCell ref="B3:D3"/>
    <mergeCell ref="B9:D9"/>
    <mergeCell ref="B23:E2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A0B1-C085-4D61-AB2D-45C3399F9015}">
  <dimension ref="A1:I58"/>
  <sheetViews>
    <sheetView tabSelected="1" topLeftCell="A37" workbookViewId="0">
      <selection activeCell="J15" sqref="J15"/>
    </sheetView>
  </sheetViews>
  <sheetFormatPr defaultRowHeight="15" x14ac:dyDescent="0.25"/>
  <cols>
    <col min="1" max="1" width="3.7109375" customWidth="1"/>
    <col min="2" max="2" width="13.5703125" customWidth="1"/>
    <col min="3" max="3" width="12.28515625" style="1" bestFit="1" customWidth="1"/>
    <col min="4" max="4" width="22.7109375" customWidth="1"/>
    <col min="5" max="5" width="78.7109375" customWidth="1"/>
    <col min="7" max="7" width="11.28515625" bestFit="1" customWidth="1"/>
    <col min="8" max="8" width="10" style="1" bestFit="1" customWidth="1"/>
  </cols>
  <sheetData>
    <row r="1" spans="1:9" ht="21" x14ac:dyDescent="0.35">
      <c r="A1" s="61" t="s">
        <v>61</v>
      </c>
      <c r="B1" s="61"/>
      <c r="C1" s="61"/>
      <c r="D1" s="61"/>
      <c r="E1" s="61"/>
    </row>
    <row r="2" spans="1:9" ht="15" customHeight="1" x14ac:dyDescent="0.25"/>
    <row r="3" spans="1:9" s="30" customFormat="1" ht="15" customHeight="1" x14ac:dyDescent="0.25">
      <c r="B3" s="60" t="s">
        <v>30</v>
      </c>
      <c r="C3" s="60"/>
      <c r="D3" s="60"/>
      <c r="E3" s="25">
        <f>'расход 3 кв.22 '!E9</f>
        <v>168431.08000000007</v>
      </c>
      <c r="H3" s="31"/>
    </row>
    <row r="4" spans="1:9" s="30" customFormat="1" ht="15" customHeight="1" x14ac:dyDescent="0.25">
      <c r="C4" s="31"/>
      <c r="H4" s="31"/>
    </row>
    <row r="5" spans="1:9" s="30" customFormat="1" ht="15" customHeight="1" x14ac:dyDescent="0.25">
      <c r="B5" s="24" t="s">
        <v>31</v>
      </c>
      <c r="C5" s="25"/>
      <c r="D5" s="24"/>
      <c r="E5" s="25">
        <f>'[1]4 квартал'!$C$4</f>
        <v>1344919.6</v>
      </c>
      <c r="H5" s="31"/>
    </row>
    <row r="6" spans="1:9" s="30" customFormat="1" ht="15" customHeight="1" x14ac:dyDescent="0.25">
      <c r="C6" s="31"/>
      <c r="H6" s="31"/>
    </row>
    <row r="7" spans="1:9" s="30" customFormat="1" ht="15" customHeight="1" x14ac:dyDescent="0.25">
      <c r="B7" s="24" t="s">
        <v>32</v>
      </c>
      <c r="C7" s="25"/>
      <c r="D7" s="24"/>
      <c r="E7" s="25">
        <f>SUM(C14:C58)</f>
        <v>1466120.6099999996</v>
      </c>
      <c r="H7" s="31"/>
    </row>
    <row r="8" spans="1:9" s="30" customFormat="1" ht="15" customHeight="1" x14ac:dyDescent="0.25">
      <c r="C8" s="31"/>
      <c r="G8" s="31"/>
      <c r="H8" s="31"/>
    </row>
    <row r="9" spans="1:9" s="30" customFormat="1" ht="15" customHeight="1" x14ac:dyDescent="0.25">
      <c r="B9" s="60" t="s">
        <v>33</v>
      </c>
      <c r="C9" s="60"/>
      <c r="D9" s="60"/>
      <c r="E9" s="25">
        <f>E3+E5-E7</f>
        <v>47230.070000000531</v>
      </c>
      <c r="G9" s="1"/>
      <c r="H9" s="1"/>
      <c r="I9" s="1"/>
    </row>
    <row r="10" spans="1:9" ht="15" customHeight="1" x14ac:dyDescent="0.25">
      <c r="G10" s="1"/>
      <c r="I10" s="1"/>
    </row>
    <row r="11" spans="1:9" ht="15" customHeight="1" x14ac:dyDescent="0.25">
      <c r="B11" s="56" t="s">
        <v>8</v>
      </c>
      <c r="C11" s="56"/>
      <c r="D11" s="56"/>
      <c r="E11" s="56"/>
    </row>
    <row r="12" spans="1:9" s="2" customFormat="1" ht="36" customHeight="1" x14ac:dyDescent="0.25">
      <c r="B12" s="14" t="s">
        <v>4</v>
      </c>
      <c r="C12" s="10" t="s">
        <v>5</v>
      </c>
      <c r="D12" s="14" t="s">
        <v>6</v>
      </c>
      <c r="E12" s="14" t="s">
        <v>0</v>
      </c>
      <c r="H12" s="33"/>
    </row>
    <row r="13" spans="1:9" x14ac:dyDescent="0.25">
      <c r="B13" s="39" t="s">
        <v>34</v>
      </c>
      <c r="C13" s="39"/>
      <c r="D13" s="39"/>
      <c r="E13" s="39"/>
    </row>
    <row r="14" spans="1:9" ht="45" x14ac:dyDescent="0.25">
      <c r="B14" s="3">
        <v>44835</v>
      </c>
      <c r="C14" s="36">
        <v>33872</v>
      </c>
      <c r="D14" s="5"/>
      <c r="E14" s="12" t="s">
        <v>62</v>
      </c>
    </row>
    <row r="15" spans="1:9" x14ac:dyDescent="0.25">
      <c r="B15" s="39" t="s">
        <v>66</v>
      </c>
      <c r="C15" s="39"/>
      <c r="D15" s="39"/>
      <c r="E15" s="39"/>
    </row>
    <row r="16" spans="1:9" ht="30" x14ac:dyDescent="0.25">
      <c r="B16" s="3">
        <v>44874</v>
      </c>
      <c r="C16" s="36">
        <v>211800</v>
      </c>
      <c r="D16" s="5"/>
      <c r="E16" s="12" t="s">
        <v>63</v>
      </c>
    </row>
    <row r="17" spans="2:9" x14ac:dyDescent="0.25">
      <c r="B17" s="39" t="s">
        <v>69</v>
      </c>
      <c r="C17" s="39"/>
      <c r="D17" s="39"/>
      <c r="E17" s="39"/>
    </row>
    <row r="18" spans="2:9" s="41" customFormat="1" ht="30" x14ac:dyDescent="0.25">
      <c r="B18" s="44">
        <v>44902</v>
      </c>
      <c r="C18" s="45">
        <v>60000</v>
      </c>
      <c r="D18" s="42"/>
      <c r="E18" s="46" t="s">
        <v>50</v>
      </c>
      <c r="H18" s="43"/>
    </row>
    <row r="19" spans="2:9" x14ac:dyDescent="0.25">
      <c r="B19" s="39" t="s">
        <v>71</v>
      </c>
      <c r="C19" s="39"/>
      <c r="D19" s="39"/>
      <c r="E19" s="39"/>
    </row>
    <row r="20" spans="2:9" s="41" customFormat="1" ht="75" x14ac:dyDescent="0.25">
      <c r="B20" s="44">
        <v>44902</v>
      </c>
      <c r="C20" s="45">
        <v>16800</v>
      </c>
      <c r="D20" s="42"/>
      <c r="E20" s="49" t="s">
        <v>64</v>
      </c>
      <c r="H20" s="43"/>
    </row>
    <row r="21" spans="2:9" x14ac:dyDescent="0.25">
      <c r="B21" s="39" t="s">
        <v>54</v>
      </c>
      <c r="C21" s="39"/>
      <c r="D21" s="39"/>
      <c r="E21" s="39"/>
    </row>
    <row r="22" spans="2:9" s="41" customFormat="1" ht="60" x14ac:dyDescent="0.25">
      <c r="B22" s="44">
        <v>44902</v>
      </c>
      <c r="C22" s="45">
        <f>287*600</f>
        <v>172200</v>
      </c>
      <c r="D22" s="42"/>
      <c r="E22" s="50" t="s">
        <v>65</v>
      </c>
      <c r="H22" s="43"/>
      <c r="I22" s="43"/>
    </row>
    <row r="23" spans="2:9" x14ac:dyDescent="0.25">
      <c r="B23" s="39" t="s">
        <v>68</v>
      </c>
      <c r="C23" s="39"/>
      <c r="D23" s="39"/>
      <c r="E23" s="39"/>
    </row>
    <row r="24" spans="2:9" s="41" customFormat="1" ht="30" x14ac:dyDescent="0.25">
      <c r="B24" s="44">
        <v>44902</v>
      </c>
      <c r="C24" s="45">
        <v>27000</v>
      </c>
      <c r="D24" s="42"/>
      <c r="E24" s="46" t="s">
        <v>47</v>
      </c>
      <c r="H24" s="43"/>
    </row>
    <row r="25" spans="2:9" s="41" customFormat="1" ht="30" x14ac:dyDescent="0.25">
      <c r="B25" s="44">
        <v>44902</v>
      </c>
      <c r="C25" s="45">
        <v>33000</v>
      </c>
      <c r="D25" s="42"/>
      <c r="E25" s="38" t="s">
        <v>49</v>
      </c>
      <c r="H25" s="43"/>
    </row>
    <row r="26" spans="2:9" s="11" customFormat="1" ht="30" x14ac:dyDescent="0.25">
      <c r="B26" s="35">
        <v>44904</v>
      </c>
      <c r="C26" s="36">
        <v>15800</v>
      </c>
      <c r="D26" s="37"/>
      <c r="E26" s="38" t="s">
        <v>48</v>
      </c>
      <c r="H26" s="34"/>
    </row>
    <row r="27" spans="2:9" x14ac:dyDescent="0.25">
      <c r="B27" s="39" t="s">
        <v>67</v>
      </c>
      <c r="C27" s="39"/>
      <c r="D27" s="39"/>
      <c r="E27" s="39"/>
    </row>
    <row r="28" spans="2:9" ht="60" x14ac:dyDescent="0.25">
      <c r="B28" s="3">
        <v>44901</v>
      </c>
      <c r="C28" s="36">
        <v>30000</v>
      </c>
      <c r="D28" s="5"/>
      <c r="E28" s="38" t="s">
        <v>59</v>
      </c>
    </row>
    <row r="29" spans="2:9" ht="14.45" customHeight="1" x14ac:dyDescent="0.25">
      <c r="B29" s="40" t="s">
        <v>7</v>
      </c>
      <c r="C29" s="40"/>
      <c r="D29" s="40"/>
      <c r="E29" s="40"/>
    </row>
    <row r="30" spans="2:9" ht="14.45" customHeight="1" x14ac:dyDescent="0.25">
      <c r="B30" s="16">
        <v>44835</v>
      </c>
      <c r="C30" s="47">
        <v>199</v>
      </c>
      <c r="D30" s="18"/>
      <c r="E30" s="20" t="s">
        <v>29</v>
      </c>
    </row>
    <row r="31" spans="2:9" ht="14.45" customHeight="1" x14ac:dyDescent="0.25">
      <c r="B31" s="16">
        <v>44846</v>
      </c>
      <c r="C31" s="47">
        <v>34310</v>
      </c>
      <c r="D31" s="18"/>
      <c r="E31" s="21" t="s">
        <v>36</v>
      </c>
    </row>
    <row r="32" spans="2:9" ht="14.45" customHeight="1" x14ac:dyDescent="0.25">
      <c r="B32" s="16">
        <v>44846</v>
      </c>
      <c r="C32" s="47">
        <v>62884.54</v>
      </c>
      <c r="D32" s="18"/>
      <c r="E32" s="21" t="s">
        <v>37</v>
      </c>
    </row>
    <row r="33" spans="2:5" ht="14.45" customHeight="1" x14ac:dyDescent="0.25">
      <c r="B33" s="16">
        <v>44846</v>
      </c>
      <c r="C33" s="47">
        <v>20314.89</v>
      </c>
      <c r="D33" s="18"/>
      <c r="E33" s="20" t="s">
        <v>35</v>
      </c>
    </row>
    <row r="34" spans="2:5" ht="14.45" customHeight="1" x14ac:dyDescent="0.25">
      <c r="B34" s="16">
        <v>44866</v>
      </c>
      <c r="C34" s="47">
        <v>199</v>
      </c>
      <c r="D34" s="18"/>
      <c r="E34" s="20" t="s">
        <v>29</v>
      </c>
    </row>
    <row r="35" spans="2:5" x14ac:dyDescent="0.25">
      <c r="B35" s="16">
        <v>44872</v>
      </c>
      <c r="C35" s="47">
        <v>2966.09</v>
      </c>
      <c r="D35" s="18"/>
      <c r="E35" s="21" t="s">
        <v>36</v>
      </c>
    </row>
    <row r="36" spans="2:5" x14ac:dyDescent="0.25">
      <c r="B36" s="16">
        <v>44874</v>
      </c>
      <c r="C36" s="47">
        <v>13440</v>
      </c>
      <c r="D36" s="18"/>
      <c r="E36" s="21" t="s">
        <v>38</v>
      </c>
    </row>
    <row r="37" spans="2:5" x14ac:dyDescent="0.25">
      <c r="B37" s="16">
        <v>44879</v>
      </c>
      <c r="C37" s="47">
        <v>37296</v>
      </c>
      <c r="D37" s="18"/>
      <c r="E37" s="21" t="s">
        <v>38</v>
      </c>
    </row>
    <row r="38" spans="2:5" x14ac:dyDescent="0.25">
      <c r="B38" s="16">
        <v>44880</v>
      </c>
      <c r="C38" s="47">
        <v>2600</v>
      </c>
      <c r="D38" s="18"/>
      <c r="E38" s="21" t="s">
        <v>38</v>
      </c>
    </row>
    <row r="39" spans="2:5" x14ac:dyDescent="0.25">
      <c r="B39" s="16">
        <v>44880</v>
      </c>
      <c r="C39" s="47">
        <v>20000</v>
      </c>
      <c r="D39" s="18"/>
      <c r="E39" s="21" t="s">
        <v>51</v>
      </c>
    </row>
    <row r="40" spans="2:5" x14ac:dyDescent="0.25">
      <c r="B40" s="16">
        <v>44880</v>
      </c>
      <c r="C40" s="47">
        <v>20522.439999999999</v>
      </c>
      <c r="D40" s="18"/>
      <c r="E40" s="20" t="s">
        <v>40</v>
      </c>
    </row>
    <row r="41" spans="2:5" x14ac:dyDescent="0.25">
      <c r="B41" s="16">
        <v>44883</v>
      </c>
      <c r="C41" s="47">
        <f>33264</f>
        <v>33264</v>
      </c>
      <c r="D41" s="18"/>
      <c r="E41" s="21" t="s">
        <v>36</v>
      </c>
    </row>
    <row r="42" spans="2:5" x14ac:dyDescent="0.25">
      <c r="B42" s="16">
        <v>44883</v>
      </c>
      <c r="C42" s="47">
        <f>159788-33264</f>
        <v>126524</v>
      </c>
      <c r="D42" s="18"/>
      <c r="E42" s="21" t="s">
        <v>39</v>
      </c>
    </row>
    <row r="43" spans="2:5" x14ac:dyDescent="0.25">
      <c r="B43" s="3">
        <v>44883</v>
      </c>
      <c r="C43" s="36">
        <v>18902</v>
      </c>
      <c r="D43" s="5"/>
      <c r="E43" s="21" t="s">
        <v>38</v>
      </c>
    </row>
    <row r="44" spans="2:5" x14ac:dyDescent="0.25">
      <c r="B44" s="3">
        <v>44894</v>
      </c>
      <c r="C44" s="36">
        <v>300</v>
      </c>
      <c r="D44" s="5"/>
      <c r="E44" s="5" t="s">
        <v>29</v>
      </c>
    </row>
    <row r="45" spans="2:5" x14ac:dyDescent="0.25">
      <c r="B45" s="3">
        <v>44894</v>
      </c>
      <c r="C45" s="36">
        <v>67200</v>
      </c>
      <c r="D45" s="5"/>
      <c r="E45" s="21" t="s">
        <v>41</v>
      </c>
    </row>
    <row r="46" spans="2:5" x14ac:dyDescent="0.25">
      <c r="B46" s="3">
        <v>44895</v>
      </c>
      <c r="C46" s="36">
        <v>3768</v>
      </c>
      <c r="D46" s="5"/>
      <c r="E46" s="21" t="s">
        <v>42</v>
      </c>
    </row>
    <row r="47" spans="2:5" x14ac:dyDescent="0.25">
      <c r="B47" s="3">
        <v>44895</v>
      </c>
      <c r="C47" s="36">
        <v>15216.64</v>
      </c>
      <c r="D47" s="5"/>
      <c r="E47" s="21" t="s">
        <v>43</v>
      </c>
    </row>
    <row r="48" spans="2:5" x14ac:dyDescent="0.25">
      <c r="B48" s="3">
        <v>44901</v>
      </c>
      <c r="C48" s="36">
        <v>34310</v>
      </c>
      <c r="D48" s="5"/>
      <c r="E48" s="21" t="s">
        <v>43</v>
      </c>
    </row>
    <row r="49" spans="2:5" x14ac:dyDescent="0.25">
      <c r="B49" s="3">
        <v>44901</v>
      </c>
      <c r="C49" s="36">
        <v>70139.37</v>
      </c>
      <c r="D49" s="5"/>
      <c r="E49" s="21" t="s">
        <v>42</v>
      </c>
    </row>
    <row r="50" spans="2:5" x14ac:dyDescent="0.25">
      <c r="B50" s="3">
        <v>44901</v>
      </c>
      <c r="C50" s="47">
        <v>20000</v>
      </c>
      <c r="D50" s="18"/>
      <c r="E50" s="20" t="s">
        <v>44</v>
      </c>
    </row>
    <row r="51" spans="2:5" x14ac:dyDescent="0.25">
      <c r="B51" s="3">
        <v>44902</v>
      </c>
      <c r="C51" s="36">
        <v>33264</v>
      </c>
      <c r="D51" s="5"/>
      <c r="E51" s="21" t="s">
        <v>43</v>
      </c>
    </row>
    <row r="52" spans="2:5" x14ac:dyDescent="0.25">
      <c r="B52" s="3">
        <v>44904</v>
      </c>
      <c r="C52" s="36">
        <v>150</v>
      </c>
      <c r="D52" s="5"/>
      <c r="E52" s="5" t="s">
        <v>29</v>
      </c>
    </row>
    <row r="53" spans="2:5" x14ac:dyDescent="0.25">
      <c r="B53" s="3">
        <v>44918</v>
      </c>
      <c r="C53" s="36">
        <v>150</v>
      </c>
      <c r="D53" s="5"/>
      <c r="E53" s="5" t="s">
        <v>29</v>
      </c>
    </row>
    <row r="54" spans="2:5" x14ac:dyDescent="0.25">
      <c r="B54" s="3">
        <v>44918</v>
      </c>
      <c r="C54" s="36">
        <v>1482.64</v>
      </c>
      <c r="D54" s="5"/>
      <c r="E54" s="20" t="s">
        <v>52</v>
      </c>
    </row>
    <row r="55" spans="2:5" ht="30" x14ac:dyDescent="0.25">
      <c r="B55" s="3">
        <v>44925</v>
      </c>
      <c r="C55" s="36">
        <v>8910</v>
      </c>
      <c r="D55" s="5"/>
      <c r="E55" s="32" t="s">
        <v>13</v>
      </c>
    </row>
    <row r="56" spans="2:5" x14ac:dyDescent="0.25">
      <c r="B56" s="3">
        <v>44925</v>
      </c>
      <c r="C56" s="36">
        <v>600</v>
      </c>
      <c r="D56" s="5"/>
      <c r="E56" s="5" t="s">
        <v>29</v>
      </c>
    </row>
    <row r="57" spans="2:5" x14ac:dyDescent="0.25">
      <c r="B57" s="3">
        <v>44925</v>
      </c>
      <c r="C57" s="36">
        <v>72212</v>
      </c>
      <c r="D57" s="5"/>
      <c r="E57" s="21" t="s">
        <v>45</v>
      </c>
    </row>
    <row r="58" spans="2:5" x14ac:dyDescent="0.25">
      <c r="B58" s="3">
        <v>44925</v>
      </c>
      <c r="C58" s="36">
        <v>144524</v>
      </c>
      <c r="D58" s="5"/>
      <c r="E58" s="21" t="s">
        <v>46</v>
      </c>
    </row>
  </sheetData>
  <sortState xmlns:xlrd2="http://schemas.microsoft.com/office/spreadsheetml/2017/richdata2" ref="B30:E40">
    <sortCondition ref="B30:B40"/>
  </sortState>
  <mergeCells count="4">
    <mergeCell ref="A1:E1"/>
    <mergeCell ref="B3:D3"/>
    <mergeCell ref="B9:D9"/>
    <mergeCell ref="B11:E1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</vt:lpstr>
      <vt:lpstr>расход 3 кв.22 </vt:lpstr>
      <vt:lpstr>расход 4 кв.22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2023-03-31T06:36:58Z</dcterms:modified>
</cp:coreProperties>
</file>